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berge\Documents\"/>
    </mc:Choice>
  </mc:AlternateContent>
  <bookViews>
    <workbookView xWindow="0" yWindow="0" windowWidth="17925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38" i="1" l="1"/>
  <c r="C37" i="1"/>
  <c r="C36" i="1"/>
  <c r="C35" i="1"/>
  <c r="C34" i="1"/>
  <c r="C33" i="1"/>
  <c r="C32" i="1"/>
  <c r="C31" i="1"/>
  <c r="C30" i="1"/>
  <c r="C29" i="1"/>
  <c r="H29" i="1"/>
  <c r="H30" i="1"/>
  <c r="H31" i="1"/>
  <c r="H32" i="1"/>
  <c r="H33" i="1"/>
  <c r="H34" i="1"/>
  <c r="H35" i="1"/>
  <c r="H36" i="1"/>
  <c r="H37" i="1"/>
  <c r="H38" i="1"/>
  <c r="H28" i="1"/>
  <c r="E29" i="1"/>
  <c r="E30" i="1"/>
  <c r="E31" i="1"/>
  <c r="E32" i="1"/>
  <c r="E33" i="1"/>
  <c r="E34" i="1"/>
  <c r="E35" i="1"/>
  <c r="E36" i="1"/>
  <c r="E37" i="1"/>
  <c r="E38" i="1"/>
  <c r="E28" i="1"/>
  <c r="F33" i="1"/>
  <c r="F34" i="1"/>
  <c r="F36" i="1"/>
  <c r="F32" i="1"/>
  <c r="I34" i="1"/>
  <c r="I31" i="1"/>
  <c r="I35" i="1"/>
  <c r="I32" i="1"/>
  <c r="F35" i="1"/>
  <c r="I38" i="1"/>
  <c r="I30" i="1"/>
  <c r="I37" i="1"/>
  <c r="I29" i="1"/>
  <c r="I36" i="1"/>
  <c r="I33" i="1"/>
  <c r="F31" i="1"/>
  <c r="F38" i="1"/>
  <c r="F30" i="1"/>
  <c r="F37" i="1"/>
  <c r="F29" i="1"/>
</calcChain>
</file>

<file path=xl/sharedStrings.xml><?xml version="1.0" encoding="utf-8"?>
<sst xmlns="http://schemas.openxmlformats.org/spreadsheetml/2006/main" count="13" uniqueCount="13">
  <si>
    <t>Year</t>
  </si>
  <si>
    <t>Total US Purses Adjusted for Inflation</t>
  </si>
  <si>
    <t>2011-2013 US Foal Crop is estimated</t>
  </si>
  <si>
    <t>Cumulative Percent Change - US Foal Crop</t>
  </si>
  <si>
    <t>Cumulative Percent Change - US Pari-Mutuel Handle Adjusted for Inflation</t>
  </si>
  <si>
    <t>(2) Calculated using the US Inflation Calculator (www.usinflationcalculator.com)</t>
  </si>
  <si>
    <t>(3) Source: Jockey Club Fact Sheet</t>
  </si>
  <si>
    <t>Total US Purses (3)</t>
  </si>
  <si>
    <t>Total US Foal Crop (3)</t>
  </si>
  <si>
    <t>Cumulative Rate of Inflation (2) (2003 $)</t>
  </si>
  <si>
    <t>US Pari-Mutuel Handle (3) ($ in millions)</t>
  </si>
  <si>
    <t>Total US Pari-Mutuel Handle Adjusted for Inflation ($ in millions)</t>
  </si>
  <si>
    <t>Cumulative Percent Change - US Purses Adjusted for Inflation (Mitigated by gaming subsidies)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</si>
</sst>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 applyAlignment="1">
      <alignment horizontal="center" wrapText="1"/>
    </xf>
    <xf numFmtId="3" fontId="0" fillId="2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3" fontId="0" fillId="4" borderId="0" xfId="0" applyNumberFormat="1" applyFill="1" applyBorder="1" applyAlignment="1">
      <alignment horizontal="center" wrapText="1"/>
    </xf>
    <xf numFmtId="164" fontId="0" fillId="3" borderId="2" xfId="2" applyNumberFormat="1" applyFont="1" applyFill="1" applyBorder="1" applyAlignment="1">
      <alignment horizontal="center" wrapText="1"/>
    </xf>
    <xf numFmtId="10" fontId="0" fillId="2" borderId="0" xfId="2" applyNumberFormat="1" applyFont="1" applyFill="1" applyBorder="1" applyAlignment="1">
      <alignment horizontal="center" wrapText="1"/>
    </xf>
    <xf numFmtId="10" fontId="0" fillId="3" borderId="0" xfId="2" applyNumberFormat="1" applyFont="1" applyFill="1" applyBorder="1" applyAlignment="1">
      <alignment horizontal="center" wrapText="1"/>
    </xf>
    <xf numFmtId="10" fontId="0" fillId="4" borderId="0" xfId="2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164" fontId="0" fillId="3" borderId="2" xfId="2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10" fontId="0" fillId="2" borderId="4" xfId="2" applyNumberFormat="1" applyFont="1" applyFill="1" applyBorder="1" applyAlignment="1">
      <alignment horizontal="center" wrapText="1"/>
    </xf>
    <xf numFmtId="10" fontId="0" fillId="3" borderId="4" xfId="2" applyNumberFormat="1" applyFont="1" applyFill="1" applyBorder="1" applyAlignment="1">
      <alignment horizontal="center" wrapText="1"/>
    </xf>
    <xf numFmtId="10" fontId="0" fillId="4" borderId="4" xfId="2" applyNumberFormat="1" applyFont="1" applyFill="1" applyBorder="1" applyAlignment="1">
      <alignment horizontal="center" wrapText="1"/>
    </xf>
    <xf numFmtId="164" fontId="0" fillId="3" borderId="5" xfId="2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165" fontId="0" fillId="3" borderId="0" xfId="1" applyNumberFormat="1" applyFont="1" applyFill="1" applyBorder="1" applyAlignment="1">
      <alignment horizontal="center" wrapText="1"/>
    </xf>
    <xf numFmtId="165" fontId="0" fillId="3" borderId="0" xfId="1" applyNumberFormat="1" applyFont="1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/>
    </xf>
    <xf numFmtId="165" fontId="0" fillId="3" borderId="4" xfId="1" applyNumberFormat="1" applyFont="1" applyFill="1" applyBorder="1" applyAlignment="1">
      <alignment horizontal="center" wrapText="1"/>
    </xf>
    <xf numFmtId="165" fontId="0" fillId="4" borderId="0" xfId="1" applyNumberFormat="1" applyFont="1" applyFill="1" applyBorder="1" applyAlignment="1">
      <alignment horizontal="center" wrapText="1"/>
    </xf>
    <xf numFmtId="165" fontId="0" fillId="4" borderId="4" xfId="1" applyNumberFormat="1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US" b="1" i="0" baseline="0">
                <a:solidFill>
                  <a:sysClr val="windowText" lastClr="000000"/>
                </a:solidFill>
                <a:latin typeface="Arial" panose="020B0604020202020204" pitchFamily="34" charset="0"/>
              </a:rPr>
              <a:t>Cumulative % Change 2003 - 2013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Sheet1!$C$27</c:f>
              <c:strCache>
                <c:ptCount val="1"/>
                <c:pt idx="0">
                  <c:v>Cumulative Percent Change - US Foal Crop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Sheet1!$A$28:$A$38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Sheet1!$C$28:$C$38</c:f>
              <c:numCache>
                <c:formatCode>0.00%</c:formatCode>
                <c:ptCount val="11"/>
                <c:pt idx="0" formatCode="#,##0">
                  <c:v>0</c:v>
                </c:pt>
                <c:pt idx="1">
                  <c:v>2.4299999999999999E-2</c:v>
                </c:pt>
                <c:pt idx="2">
                  <c:v>3.15E-2</c:v>
                </c:pt>
                <c:pt idx="3">
                  <c:v>2.7199999999999998E-2</c:v>
                </c:pt>
                <c:pt idx="4">
                  <c:v>1.11E-2</c:v>
                </c:pt>
                <c:pt idx="5">
                  <c:v>-4.8599999999999997E-2</c:v>
                </c:pt>
                <c:pt idx="6">
                  <c:v>-0.12909999999999999</c:v>
                </c:pt>
                <c:pt idx="7">
                  <c:v>-0.23799999999999999</c:v>
                </c:pt>
                <c:pt idx="8">
                  <c:v>-0.31859999999999999</c:v>
                </c:pt>
                <c:pt idx="9">
                  <c:v>-0.36059999999999998</c:v>
                </c:pt>
                <c:pt idx="10">
                  <c:v>-0.37380000000000002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Sheet1!$F$27</c:f>
              <c:strCache>
                <c:ptCount val="1"/>
                <c:pt idx="0">
                  <c:v>Cumulative Percent Change - US Purses Adjusted for Inflation (Mitigated by gaming subsidies)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Sheet1!$F$28:$F$38</c:f>
              <c:numCache>
                <c:formatCode>0.00%</c:formatCode>
                <c:ptCount val="11"/>
                <c:pt idx="0" formatCode="#,##0">
                  <c:v>0</c:v>
                </c:pt>
                <c:pt idx="1">
                  <c:v>7.7999999999999996E-3</c:v>
                </c:pt>
                <c:pt idx="2">
                  <c:v>-3.1699999999999999E-2</c:v>
                </c:pt>
                <c:pt idx="3">
                  <c:v>-3.09E-2</c:v>
                </c:pt>
                <c:pt idx="4">
                  <c:v>-7.9000000000000008E-3</c:v>
                </c:pt>
                <c:pt idx="5">
                  <c:v>-5.6300000000000003E-2</c:v>
                </c:pt>
                <c:pt idx="6">
                  <c:v>-0.10730000000000001</c:v>
                </c:pt>
                <c:pt idx="7">
                  <c:v>-0.17530000000000001</c:v>
                </c:pt>
                <c:pt idx="8">
                  <c:v>-0.17760000000000001</c:v>
                </c:pt>
                <c:pt idx="9">
                  <c:v>-0.14410000000000001</c:v>
                </c:pt>
                <c:pt idx="10">
                  <c:v>-0.15629999999999999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Sheet1!$I$27</c:f>
              <c:strCache>
                <c:ptCount val="1"/>
                <c:pt idx="0">
                  <c:v>Cumulative Percent Change - US Pari-Mutuel Handle Adjusted for Inflation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Sheet1!$I$28:$I$38</c:f>
              <c:numCache>
                <c:formatCode>0.00%</c:formatCode>
                <c:ptCount val="11"/>
                <c:pt idx="0" formatCode="#,##0">
                  <c:v>0</c:v>
                </c:pt>
                <c:pt idx="1">
                  <c:v>-3.1199999999999999E-2</c:v>
                </c:pt>
                <c:pt idx="2">
                  <c:v>-9.64E-2</c:v>
                </c:pt>
                <c:pt idx="3">
                  <c:v>-0.11070000000000001</c:v>
                </c:pt>
                <c:pt idx="4">
                  <c:v>-0.1396</c:v>
                </c:pt>
                <c:pt idx="5">
                  <c:v>-0.23050000000000001</c:v>
                </c:pt>
                <c:pt idx="6">
                  <c:v>-0.30399999999999999</c:v>
                </c:pt>
                <c:pt idx="7">
                  <c:v>-0.36509999999999998</c:v>
                </c:pt>
                <c:pt idx="8">
                  <c:v>-0.41959999999999997</c:v>
                </c:pt>
                <c:pt idx="9">
                  <c:v>-0.42580000000000001</c:v>
                </c:pt>
                <c:pt idx="10">
                  <c:v>-0.434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041096"/>
        <c:axId val="162040312"/>
      </c:lineChart>
      <c:catAx>
        <c:axId val="162041096"/>
        <c:scaling>
          <c:orientation val="minMax"/>
        </c:scaling>
        <c:delete val="0"/>
        <c:axPos val="b"/>
        <c:numFmt formatCode="General" sourceLinked="1"/>
        <c:majorTickMark val="out"/>
        <c:minorTickMark val="cross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40312"/>
        <c:crosses val="autoZero"/>
        <c:auto val="0"/>
        <c:lblAlgn val="ctr"/>
        <c:lblOffset val="0"/>
        <c:tickLblSkip val="1"/>
        <c:noMultiLvlLbl val="0"/>
      </c:catAx>
      <c:valAx>
        <c:axId val="16204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 w="25400">
              <a:noFill/>
            </a:ln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0410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22225" cap="flat" cmpd="sng" algn="ctr">
      <a:solidFill>
        <a:schemeClr val="accent1">
          <a:alpha val="97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142875</xdr:rowOff>
    </xdr:from>
    <xdr:to>
      <xdr:col>10</xdr:col>
      <xdr:colOff>9525</xdr:colOff>
      <xdr:row>24</xdr:row>
      <xdr:rowOff>76200</xdr:rowOff>
    </xdr:to>
    <xdr:graphicFrame macro="">
      <xdr:nvGraphicFramePr>
        <xdr:cNvPr id="102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J43"/>
  <sheetViews>
    <sheetView tabSelected="1" topLeftCell="A4" zoomScaleNormal="100" workbookViewId="0">
      <selection activeCell="F28" sqref="F28"/>
    </sheetView>
  </sheetViews>
  <sheetFormatPr defaultRowHeight="15" x14ac:dyDescent="0.25"/>
  <cols>
    <col min="3" max="3" width="12.140625" customWidth="1"/>
    <col min="4" max="4" width="18" bestFit="1" customWidth="1"/>
    <col min="5" max="5" width="14.7109375" bestFit="1" customWidth="1"/>
    <col min="6" max="6" width="12.7109375" customWidth="1"/>
    <col min="7" max="7" width="14.7109375" bestFit="1" customWidth="1"/>
    <col min="8" max="8" width="15.7109375" bestFit="1" customWidth="1"/>
    <col min="9" max="9" width="14.140625" customWidth="1"/>
    <col min="10" max="10" width="12" customWidth="1"/>
    <col min="11" max="11" width="2.85546875" customWidth="1"/>
  </cols>
  <sheetData>
    <row r="26" spans="1:10" ht="15.75" thickBot="1" x14ac:dyDescent="0.3"/>
    <row r="27" spans="1:10" ht="135" x14ac:dyDescent="0.25">
      <c r="A27" s="18" t="s">
        <v>0</v>
      </c>
      <c r="B27" s="19" t="s">
        <v>8</v>
      </c>
      <c r="C27" s="19" t="s">
        <v>3</v>
      </c>
      <c r="D27" s="20" t="s">
        <v>7</v>
      </c>
      <c r="E27" s="20" t="s">
        <v>1</v>
      </c>
      <c r="F27" s="20" t="s">
        <v>12</v>
      </c>
      <c r="G27" s="21" t="s">
        <v>10</v>
      </c>
      <c r="H27" s="21" t="s">
        <v>11</v>
      </c>
      <c r="I27" s="21" t="s">
        <v>4</v>
      </c>
      <c r="J27" s="22" t="s">
        <v>9</v>
      </c>
    </row>
    <row r="28" spans="1:10" x14ac:dyDescent="0.25">
      <c r="A28" s="1">
        <v>2003</v>
      </c>
      <c r="B28" s="2">
        <v>33976</v>
      </c>
      <c r="C28" s="2">
        <v>0</v>
      </c>
      <c r="D28" s="23">
        <v>1055496849</v>
      </c>
      <c r="E28" s="23">
        <f t="shared" ref="E28:E38" si="0">ROUND(D28*(1+J28),0)</f>
        <v>1055496849</v>
      </c>
      <c r="F28" s="3">
        <v>0</v>
      </c>
      <c r="G28" s="27">
        <v>15180</v>
      </c>
      <c r="H28" s="27">
        <f t="shared" ref="H28:H38" si="1">ROUND(G28*(1+J28),0)</f>
        <v>15180</v>
      </c>
      <c r="I28" s="4">
        <v>0</v>
      </c>
      <c r="J28" s="5">
        <v>0</v>
      </c>
    </row>
    <row r="29" spans="1:10" x14ac:dyDescent="0.25">
      <c r="A29" s="1">
        <v>2004</v>
      </c>
      <c r="B29" s="2">
        <v>34800</v>
      </c>
      <c r="C29" s="6">
        <f>ROUND((B29-$B$28)/$B$28,4)</f>
        <v>2.4299999999999999E-2</v>
      </c>
      <c r="D29" s="23">
        <v>1092085465</v>
      </c>
      <c r="E29" s="23">
        <f t="shared" si="0"/>
        <v>1063691243</v>
      </c>
      <c r="F29" s="7">
        <f>ROUND((E29-E$28)/E$28,4)</f>
        <v>7.7999999999999996E-3</v>
      </c>
      <c r="G29" s="27">
        <v>15099</v>
      </c>
      <c r="H29" s="27">
        <f t="shared" si="1"/>
        <v>14706</v>
      </c>
      <c r="I29" s="8">
        <f t="shared" ref="I29:I38" si="2">ROUND((H29-H$28)/H$28,4)</f>
        <v>-3.1199999999999999E-2</v>
      </c>
      <c r="J29" s="5">
        <v>-2.5999999999999999E-2</v>
      </c>
    </row>
    <row r="30" spans="1:10" x14ac:dyDescent="0.25">
      <c r="A30" s="1">
        <v>2005</v>
      </c>
      <c r="B30" s="2">
        <v>35047</v>
      </c>
      <c r="C30" s="6">
        <f t="shared" ref="C30:C38" si="3">ROUND((B30-$B$28)/$B$28,4)</f>
        <v>3.15E-2</v>
      </c>
      <c r="D30" s="23">
        <v>1085005415</v>
      </c>
      <c r="E30" s="23">
        <f t="shared" si="0"/>
        <v>1022075101</v>
      </c>
      <c r="F30" s="7">
        <f t="shared" ref="F30:F38" si="4">ROUND((E30-E$28)/E$28,4)</f>
        <v>-3.1699999999999999E-2</v>
      </c>
      <c r="G30" s="27">
        <v>14561</v>
      </c>
      <c r="H30" s="27">
        <f t="shared" si="1"/>
        <v>13716</v>
      </c>
      <c r="I30" s="8">
        <f t="shared" si="2"/>
        <v>-9.64E-2</v>
      </c>
      <c r="J30" s="5">
        <v>-5.8000000000000003E-2</v>
      </c>
    </row>
    <row r="31" spans="1:10" x14ac:dyDescent="0.25">
      <c r="A31" s="9">
        <v>2006</v>
      </c>
      <c r="B31" s="10">
        <v>34901</v>
      </c>
      <c r="C31" s="6">
        <f t="shared" si="3"/>
        <v>2.7199999999999998E-2</v>
      </c>
      <c r="D31" s="24">
        <v>1120350012</v>
      </c>
      <c r="E31" s="23">
        <f t="shared" si="0"/>
        <v>1022879561</v>
      </c>
      <c r="F31" s="7">
        <f t="shared" si="4"/>
        <v>-3.09E-2</v>
      </c>
      <c r="G31" s="27">
        <v>14785</v>
      </c>
      <c r="H31" s="27">
        <f t="shared" si="1"/>
        <v>13499</v>
      </c>
      <c r="I31" s="8">
        <f t="shared" si="2"/>
        <v>-0.11070000000000001</v>
      </c>
      <c r="J31" s="11">
        <v>-8.6999999999999994E-2</v>
      </c>
    </row>
    <row r="32" spans="1:10" x14ac:dyDescent="0.25">
      <c r="A32" s="9">
        <v>2007</v>
      </c>
      <c r="B32" s="10">
        <v>34354</v>
      </c>
      <c r="C32" s="6">
        <f t="shared" si="3"/>
        <v>1.11E-2</v>
      </c>
      <c r="D32" s="24">
        <v>1180587881</v>
      </c>
      <c r="E32" s="23">
        <f t="shared" si="0"/>
        <v>1047181450</v>
      </c>
      <c r="F32" s="7">
        <f t="shared" si="4"/>
        <v>-7.9000000000000008E-3</v>
      </c>
      <c r="G32" s="27">
        <v>14725</v>
      </c>
      <c r="H32" s="27">
        <f t="shared" si="1"/>
        <v>13061</v>
      </c>
      <c r="I32" s="8">
        <f t="shared" si="2"/>
        <v>-0.1396</v>
      </c>
      <c r="J32" s="11">
        <v>-0.113</v>
      </c>
    </row>
    <row r="33" spans="1:10" x14ac:dyDescent="0.25">
      <c r="A33" s="9">
        <v>2008</v>
      </c>
      <c r="B33" s="10">
        <v>32324</v>
      </c>
      <c r="C33" s="6">
        <f t="shared" si="3"/>
        <v>-4.8599999999999997E-2</v>
      </c>
      <c r="D33" s="24">
        <v>1165042722</v>
      </c>
      <c r="E33" s="23">
        <f t="shared" si="0"/>
        <v>996111527</v>
      </c>
      <c r="F33" s="7">
        <f t="shared" si="4"/>
        <v>-5.6300000000000003E-2</v>
      </c>
      <c r="G33" s="27">
        <v>13662</v>
      </c>
      <c r="H33" s="27">
        <f t="shared" si="1"/>
        <v>11681</v>
      </c>
      <c r="I33" s="8">
        <f t="shared" si="2"/>
        <v>-0.23050000000000001</v>
      </c>
      <c r="J33" s="11">
        <v>-0.14499999999999999</v>
      </c>
    </row>
    <row r="34" spans="1:10" x14ac:dyDescent="0.25">
      <c r="A34" s="9">
        <v>2009</v>
      </c>
      <c r="B34" s="10">
        <v>29589</v>
      </c>
      <c r="C34" s="6">
        <f t="shared" si="3"/>
        <v>-0.12909999999999999</v>
      </c>
      <c r="D34" s="24">
        <v>1098194699</v>
      </c>
      <c r="E34" s="23">
        <f t="shared" si="0"/>
        <v>942251052</v>
      </c>
      <c r="F34" s="7">
        <f t="shared" si="4"/>
        <v>-0.10730000000000001</v>
      </c>
      <c r="G34" s="27">
        <v>12315</v>
      </c>
      <c r="H34" s="27">
        <f t="shared" si="1"/>
        <v>10566</v>
      </c>
      <c r="I34" s="8">
        <f t="shared" si="2"/>
        <v>-0.30399999999999999</v>
      </c>
      <c r="J34" s="11">
        <v>-0.14199999999999999</v>
      </c>
    </row>
    <row r="35" spans="1:10" x14ac:dyDescent="0.25">
      <c r="A35" s="9">
        <v>2010</v>
      </c>
      <c r="B35" s="10">
        <v>25891</v>
      </c>
      <c r="C35" s="6">
        <f t="shared" si="3"/>
        <v>-0.23799999999999999</v>
      </c>
      <c r="D35" s="24">
        <v>1031317175</v>
      </c>
      <c r="E35" s="23">
        <f t="shared" si="0"/>
        <v>870431696</v>
      </c>
      <c r="F35" s="7">
        <f t="shared" si="4"/>
        <v>-0.17530000000000001</v>
      </c>
      <c r="G35" s="27">
        <v>11419</v>
      </c>
      <c r="H35" s="27">
        <f t="shared" si="1"/>
        <v>9638</v>
      </c>
      <c r="I35" s="8">
        <f t="shared" si="2"/>
        <v>-0.36509999999999998</v>
      </c>
      <c r="J35" s="11">
        <v>-0.156</v>
      </c>
    </row>
    <row r="36" spans="1:10" x14ac:dyDescent="0.25">
      <c r="A36" s="9">
        <v>2011</v>
      </c>
      <c r="B36" s="10">
        <v>23150</v>
      </c>
      <c r="C36" s="6">
        <f t="shared" si="3"/>
        <v>-0.31859999999999999</v>
      </c>
      <c r="D36" s="24">
        <v>1061210889</v>
      </c>
      <c r="E36" s="23">
        <f t="shared" si="0"/>
        <v>868070507</v>
      </c>
      <c r="F36" s="7">
        <f t="shared" si="4"/>
        <v>-0.17760000000000001</v>
      </c>
      <c r="G36" s="27">
        <v>10770</v>
      </c>
      <c r="H36" s="27">
        <f t="shared" si="1"/>
        <v>8810</v>
      </c>
      <c r="I36" s="8">
        <f t="shared" si="2"/>
        <v>-0.41959999999999997</v>
      </c>
      <c r="J36" s="11">
        <v>-0.182</v>
      </c>
    </row>
    <row r="37" spans="1:10" x14ac:dyDescent="0.25">
      <c r="A37" s="9">
        <v>2012</v>
      </c>
      <c r="B37" s="10">
        <v>21725</v>
      </c>
      <c r="C37" s="6">
        <f t="shared" si="3"/>
        <v>-0.36059999999999998</v>
      </c>
      <c r="D37" s="24">
        <v>1127775188</v>
      </c>
      <c r="E37" s="23">
        <f t="shared" si="0"/>
        <v>903347926</v>
      </c>
      <c r="F37" s="7">
        <f t="shared" si="4"/>
        <v>-0.14410000000000001</v>
      </c>
      <c r="G37" s="27">
        <v>10882</v>
      </c>
      <c r="H37" s="27">
        <f t="shared" si="1"/>
        <v>8716</v>
      </c>
      <c r="I37" s="8">
        <f t="shared" si="2"/>
        <v>-0.42580000000000001</v>
      </c>
      <c r="J37" s="11">
        <v>-0.19900000000000001</v>
      </c>
    </row>
    <row r="38" spans="1:10" ht="15.75" thickBot="1" x14ac:dyDescent="0.3">
      <c r="A38" s="12">
        <v>2013</v>
      </c>
      <c r="B38" s="13">
        <v>21275</v>
      </c>
      <c r="C38" s="14">
        <f t="shared" si="3"/>
        <v>-0.37380000000000002</v>
      </c>
      <c r="D38" s="25">
        <v>1127210117</v>
      </c>
      <c r="E38" s="26">
        <f t="shared" si="0"/>
        <v>890495992</v>
      </c>
      <c r="F38" s="15">
        <f t="shared" si="4"/>
        <v>-0.15629999999999999</v>
      </c>
      <c r="G38" s="28">
        <v>10876</v>
      </c>
      <c r="H38" s="28">
        <f t="shared" si="1"/>
        <v>8592</v>
      </c>
      <c r="I38" s="16">
        <f t="shared" si="2"/>
        <v>-0.434</v>
      </c>
      <c r="J38" s="17">
        <v>-0.21</v>
      </c>
    </row>
    <row r="41" spans="1:10" x14ac:dyDescent="0.25">
      <c r="A41" t="s">
        <v>2</v>
      </c>
    </row>
    <row r="42" spans="1:10" x14ac:dyDescent="0.25">
      <c r="A42" t="s">
        <v>5</v>
      </c>
    </row>
    <row r="43" spans="1:10" x14ac:dyDescent="0.25">
      <c r="A43" t="s">
        <v>6</v>
      </c>
    </row>
  </sheetData>
  <phoneticPr fontId="0" type="noConversion"/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Siena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Pope</dc:creator>
  <cp:lastModifiedBy>Stacey Berge</cp:lastModifiedBy>
  <cp:lastPrinted>2014-05-20T12:53:18Z</cp:lastPrinted>
  <dcterms:created xsi:type="dcterms:W3CDTF">2014-05-19T12:31:43Z</dcterms:created>
  <dcterms:modified xsi:type="dcterms:W3CDTF">2015-07-08T11:51:03Z</dcterms:modified>
</cp:coreProperties>
</file>